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ANUAL\PRESUPUESTARIA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8800" windowHeight="10875"/>
  </bookViews>
  <sheets>
    <sheet name="EAEPE_COG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D34" i="1"/>
  <c r="D31" i="1"/>
  <c r="D30" i="1"/>
  <c r="D23" i="1"/>
  <c r="D19" i="1"/>
  <c r="D18" i="1"/>
  <c r="C32" i="1" l="1"/>
  <c r="C28" i="1"/>
  <c r="C13" i="1"/>
  <c r="C30" i="1" l="1"/>
  <c r="C24" i="1"/>
  <c r="C23" i="1"/>
  <c r="C12" i="1"/>
  <c r="C10" i="1"/>
  <c r="E13" i="1" l="1"/>
  <c r="H80" i="1" l="1"/>
  <c r="H79" i="1"/>
  <c r="H78" i="1"/>
  <c r="H77" i="1"/>
  <c r="H76" i="1"/>
  <c r="H70" i="1"/>
  <c r="H68" i="1"/>
  <c r="H62" i="1"/>
  <c r="H60" i="1"/>
  <c r="H52" i="1"/>
  <c r="H36" i="1"/>
  <c r="H15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E27" i="1" l="1"/>
  <c r="H27" i="1" s="1"/>
  <c r="E17" i="1"/>
  <c r="H17" i="1" s="1"/>
  <c r="D81" i="1"/>
  <c r="E37" i="1"/>
  <c r="H37" i="1" s="1"/>
  <c r="G81" i="1"/>
  <c r="F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<sst xmlns="http://schemas.openxmlformats.org/spreadsheetml/2006/main" count="94" uniqueCount="94">
  <si>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</si>
  <si>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</si>
  <si>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</si>
  <si>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</si>
  <si>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</si>
  <si>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</si>
  <si>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</si>
  <si>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</si>
  <si>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</si>
  <si>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</si>
  <si>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</si>
  <si>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</si>
  <si>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</si>
  <si>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</si>
  <si>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</si>
  <si>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</si>
  <si>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</si>
  <si>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</si>
  <si>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</si>
  <si>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</si>
  <si>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</si>
  <si>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</si>
  <si>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</si>
  <si>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</si>
  <si>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</si>
  <si>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</si>
  <si>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</si>
  <si>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</si>
  <si>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</si>
  <si>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</si>
  <si>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</si>
  <si>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</si>
  <si>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</si>
  <si>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</si>
  <si>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</si>
  <si>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</si>
  <si>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</si>
  <si>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</si>
  <si>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</si>
  <si>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</si>
  <si>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</si>
  <si>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</si>
  <si>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</si>
  <si>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</si>
  <si>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</si>
  <si>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</si>
  <si>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</si>
  <si>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</si>
  <si>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</si>
  <si>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</si>
  <si>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</si>
  <si>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</si>
  <si>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</si>
  <si>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</si>
  <si>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</si>
  <si>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</si>
  <si>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</si>
  <si>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</si>
  <si>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</si>
  <si>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</si>
  <si>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</si>
  <si>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</si>
  <si>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</si>
  <si>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</si>
  <si>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</si>
  <si>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</si>
  <si>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</si>
  <si>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</si>
  <si>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</si>
  <si>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</si>
  <si>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</si>
  <si>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</si>
  <si>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</si>
  <si>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</si>
  <si>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</si>
  <si>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</si>
  <si>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</si>
  <si>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</si>
  <si>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</si>
  <si>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</si>
  <si>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</si>
  <si>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</si>
  <si>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</si>
  <si>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</si>
  <si>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</si>
  <si>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</si>
  <si>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Universidad Tecnológica de Paquimé</t>
  </si>
  <si>
    <t>Del 01 de enero al 31 de diciembre del 2024</t>
  </si>
  <si>
    <t>________________________________________</t>
  </si>
  <si>
    <t>______________________________________________</t>
  </si>
  <si>
    <t>M.R.H. LUIS IVÁN ORTEGA ORNELAS</t>
  </si>
  <si>
    <t>M.D.G.E. RAFAEL ERIVES SANDOVAL</t>
  </si>
  <si>
    <t xml:space="preserve">                           RECTOR</t>
  </si>
  <si>
    <t>DIRECTOR DE ADMINISTRACIÓN, FINANZAS,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</si>
</sst>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topLeftCell="A52" zoomScale="80" zoomScaleNormal="80" workbookViewId="0">
      <selection activeCell="B86" sqref="B86:D88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7109375" style="1" bestFit="1" customWidth="1"/>
    <col min="4" max="4" width="16" style="1" bestFit="1" customWidth="1"/>
    <col min="5" max="5" width="16.7109375" style="1" bestFit="1" customWidth="1"/>
    <col min="6" max="7" width="16.42578125" style="1" bestFit="1" customWidth="1"/>
    <col min="8" max="8" width="16.5703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6" t="s">
        <v>86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ht="12.75" thickBot="1" x14ac:dyDescent="0.25">
      <c r="B5" s="32" t="s">
        <v>87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8" t="s">
        <v>4</v>
      </c>
      <c r="D6" s="39"/>
      <c r="E6" s="39"/>
      <c r="F6" s="39"/>
      <c r="G6" s="40"/>
      <c r="H6" s="41" t="s">
        <v>5</v>
      </c>
    </row>
    <row r="7" spans="2:9" ht="24.75" thickBot="1" x14ac:dyDescent="0.25">
      <c r="B7" s="3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2"/>
    </row>
    <row r="8" spans="2:9" ht="15.75" customHeight="1" thickBot="1" x14ac:dyDescent="0.25">
      <c r="B8" s="37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31045242</v>
      </c>
      <c r="D9" s="16">
        <f>SUM(D10:D16)</f>
        <v>228768</v>
      </c>
      <c r="E9" s="16">
        <f t="shared" ref="E9:E26" si="0">C9+D9</f>
        <v>31274010</v>
      </c>
      <c r="F9" s="16">
        <f>SUM(F10:F16)</f>
        <v>32812566.16</v>
      </c>
      <c r="G9" s="16">
        <f>SUM(G10:G16)</f>
        <v>32812566.16</v>
      </c>
      <c r="H9" s="16">
        <f t="shared" ref="H9:H40" si="1">E9-F9</f>
        <v>-1538556.1600000001</v>
      </c>
    </row>
    <row r="10" spans="2:9" ht="12" customHeight="1" x14ac:dyDescent="0.2">
      <c r="B10" s="11" t="s">
        <v>14</v>
      </c>
      <c r="C10" s="12">
        <f>20148338.82-3754</f>
        <v>20144584.82</v>
      </c>
      <c r="D10" s="13">
        <v>0</v>
      </c>
      <c r="E10" s="18">
        <f t="shared" si="0"/>
        <v>20144584.82</v>
      </c>
      <c r="F10" s="12">
        <v>22668210.23</v>
      </c>
      <c r="G10" s="12">
        <v>22668210.23</v>
      </c>
      <c r="H10" s="20">
        <f t="shared" si="1"/>
        <v>-2523625.41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f>3115375.58+214767.36</f>
        <v>3330142.94</v>
      </c>
      <c r="D12" s="13">
        <v>0</v>
      </c>
      <c r="E12" s="18">
        <f t="shared" si="0"/>
        <v>3330142.94</v>
      </c>
      <c r="F12" s="12">
        <v>3992433.52</v>
      </c>
      <c r="G12" s="12">
        <v>3992433.52</v>
      </c>
      <c r="H12" s="20">
        <f t="shared" si="1"/>
        <v>-662290.58000000007</v>
      </c>
    </row>
    <row r="13" spans="2:9" ht="12" customHeight="1" x14ac:dyDescent="0.2">
      <c r="B13" s="11" t="s">
        <v>17</v>
      </c>
      <c r="C13" s="12">
        <f>5391930.23+387983.64</f>
        <v>5779913.8700000001</v>
      </c>
      <c r="D13" s="13">
        <v>228768</v>
      </c>
      <c r="E13" s="18">
        <f>C13+D13</f>
        <v>6008681.8700000001</v>
      </c>
      <c r="F13" s="12">
        <v>4394401.67</v>
      </c>
      <c r="G13" s="12">
        <v>4394401.67</v>
      </c>
      <c r="H13" s="20">
        <f t="shared" si="1"/>
        <v>1614280.2000000002</v>
      </c>
    </row>
    <row r="14" spans="2:9" ht="12" customHeight="1" x14ac:dyDescent="0.2">
      <c r="B14" s="11" t="s">
        <v>18</v>
      </c>
      <c r="C14" s="12">
        <v>1758155.22</v>
      </c>
      <c r="D14" s="13">
        <v>0</v>
      </c>
      <c r="E14" s="18">
        <f t="shared" si="0"/>
        <v>1758155.22</v>
      </c>
      <c r="F14" s="12">
        <v>1757520.74</v>
      </c>
      <c r="G14" s="12">
        <v>1757520.74</v>
      </c>
      <c r="H14" s="20">
        <f t="shared" si="1"/>
        <v>634.47999999998137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32445.15</v>
      </c>
      <c r="D16" s="13">
        <v>0</v>
      </c>
      <c r="E16" s="18">
        <f t="shared" si="0"/>
        <v>32445.15</v>
      </c>
      <c r="F16" s="12">
        <v>0</v>
      </c>
      <c r="G16" s="12">
        <v>0</v>
      </c>
      <c r="H16" s="20">
        <f t="shared" si="1"/>
        <v>32445.15</v>
      </c>
    </row>
    <row r="17" spans="2:8" ht="24" customHeight="1" x14ac:dyDescent="0.2">
      <c r="B17" s="6" t="s">
        <v>21</v>
      </c>
      <c r="C17" s="16">
        <f>SUM(C18:C26)</f>
        <v>1502380.2</v>
      </c>
      <c r="D17" s="16">
        <f>SUM(D18:D26)</f>
        <v>2954232</v>
      </c>
      <c r="E17" s="16">
        <f t="shared" si="0"/>
        <v>4456612.2</v>
      </c>
      <c r="F17" s="16">
        <f>SUM(F18:F26)</f>
        <v>4883326.4800000004</v>
      </c>
      <c r="G17" s="16">
        <f>SUM(G18:G26)</f>
        <v>4883326.4800000004</v>
      </c>
      <c r="H17" s="16">
        <f t="shared" si="1"/>
        <v>-426714.28000000026</v>
      </c>
    </row>
    <row r="18" spans="2:8" ht="24" x14ac:dyDescent="0.2">
      <c r="B18" s="9" t="s">
        <v>22</v>
      </c>
      <c r="C18" s="12">
        <v>480800</v>
      </c>
      <c r="D18" s="13">
        <f>140000+624616</f>
        <v>764616</v>
      </c>
      <c r="E18" s="18">
        <f t="shared" si="0"/>
        <v>1245416</v>
      </c>
      <c r="F18" s="12">
        <v>942445.64</v>
      </c>
      <c r="G18" s="12">
        <v>942445.64</v>
      </c>
      <c r="H18" s="20">
        <f t="shared" si="1"/>
        <v>302970.36</v>
      </c>
    </row>
    <row r="19" spans="2:8" ht="12" customHeight="1" x14ac:dyDescent="0.2">
      <c r="B19" s="9" t="s">
        <v>23</v>
      </c>
      <c r="C19" s="12">
        <v>86500</v>
      </c>
      <c r="D19" s="13">
        <f>100000+226616</f>
        <v>326616</v>
      </c>
      <c r="E19" s="18">
        <f t="shared" si="0"/>
        <v>413116</v>
      </c>
      <c r="F19" s="12">
        <v>634170.91</v>
      </c>
      <c r="G19" s="12">
        <v>634170.91</v>
      </c>
      <c r="H19" s="20">
        <f t="shared" si="1"/>
        <v>-221054.91000000003</v>
      </c>
    </row>
    <row r="20" spans="2:8" ht="12" customHeight="1" x14ac:dyDescent="0.2">
      <c r="B20" s="9" t="s">
        <v>24</v>
      </c>
      <c r="C20" s="12">
        <v>0</v>
      </c>
      <c r="D20" s="13">
        <v>380000</v>
      </c>
      <c r="E20" s="18">
        <f t="shared" si="0"/>
        <v>380000</v>
      </c>
      <c r="F20" s="12">
        <v>531894.88</v>
      </c>
      <c r="G20" s="12">
        <v>531894.88</v>
      </c>
      <c r="H20" s="20">
        <f t="shared" si="1"/>
        <v>-151894.88</v>
      </c>
    </row>
    <row r="21" spans="2:8" ht="12" customHeight="1" x14ac:dyDescent="0.2">
      <c r="B21" s="9" t="s">
        <v>25</v>
      </c>
      <c r="C21" s="12">
        <v>60000</v>
      </c>
      <c r="D21" s="13">
        <v>0</v>
      </c>
      <c r="E21" s="18">
        <f t="shared" si="0"/>
        <v>60000</v>
      </c>
      <c r="F21" s="12">
        <v>623835.06000000006</v>
      </c>
      <c r="G21" s="12">
        <v>623835.06000000006</v>
      </c>
      <c r="H21" s="20">
        <f t="shared" si="1"/>
        <v>-563835.06000000006</v>
      </c>
    </row>
    <row r="22" spans="2:8" ht="12" customHeight="1" x14ac:dyDescent="0.2">
      <c r="B22" s="9" t="s">
        <v>26</v>
      </c>
      <c r="C22" s="12">
        <v>50000</v>
      </c>
      <c r="D22" s="13">
        <v>0</v>
      </c>
      <c r="E22" s="18">
        <f t="shared" si="0"/>
        <v>50000</v>
      </c>
      <c r="F22" s="12">
        <v>114337.44</v>
      </c>
      <c r="G22" s="12">
        <v>114337.44</v>
      </c>
      <c r="H22" s="20">
        <f t="shared" si="1"/>
        <v>-64337.440000000002</v>
      </c>
    </row>
    <row r="23" spans="2:8" ht="12" customHeight="1" x14ac:dyDescent="0.2">
      <c r="B23" s="9" t="s">
        <v>27</v>
      </c>
      <c r="C23" s="12">
        <f>640200-63887.79</f>
        <v>576312.21</v>
      </c>
      <c r="D23" s="13">
        <f>300000+370000</f>
        <v>670000</v>
      </c>
      <c r="E23" s="18">
        <f t="shared" si="0"/>
        <v>1246312.21</v>
      </c>
      <c r="F23" s="12">
        <v>1131319.3899999999</v>
      </c>
      <c r="G23" s="12">
        <v>1131319.3899999999</v>
      </c>
      <c r="H23" s="20">
        <f t="shared" si="1"/>
        <v>114992.82000000007</v>
      </c>
    </row>
    <row r="24" spans="2:8" ht="12" customHeight="1" x14ac:dyDescent="0.2">
      <c r="B24" s="9" t="s">
        <v>28</v>
      </c>
      <c r="C24" s="12">
        <f>207000-41232.01</f>
        <v>165767.99</v>
      </c>
      <c r="D24" s="13">
        <v>217000</v>
      </c>
      <c r="E24" s="18">
        <f t="shared" si="0"/>
        <v>382767.99</v>
      </c>
      <c r="F24" s="12">
        <v>432695.08</v>
      </c>
      <c r="G24" s="12">
        <v>432695.08</v>
      </c>
      <c r="H24" s="20">
        <f t="shared" si="1"/>
        <v>-49927.090000000026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16438.16</v>
      </c>
      <c r="G25" s="12">
        <v>16438.16</v>
      </c>
      <c r="H25" s="20">
        <f t="shared" si="1"/>
        <v>-16438.16</v>
      </c>
    </row>
    <row r="26" spans="2:8" ht="12" customHeight="1" x14ac:dyDescent="0.2">
      <c r="B26" s="9" t="s">
        <v>30</v>
      </c>
      <c r="C26" s="12">
        <v>83000</v>
      </c>
      <c r="D26" s="13">
        <v>596000</v>
      </c>
      <c r="E26" s="18">
        <f t="shared" si="0"/>
        <v>679000</v>
      </c>
      <c r="F26" s="12">
        <v>456189.92</v>
      </c>
      <c r="G26" s="12">
        <v>456189.92</v>
      </c>
      <c r="H26" s="20">
        <f t="shared" si="1"/>
        <v>222810.08000000002</v>
      </c>
    </row>
    <row r="27" spans="2:8" ht="20.100000000000001" customHeight="1" x14ac:dyDescent="0.2">
      <c r="B27" s="6" t="s">
        <v>31</v>
      </c>
      <c r="C27" s="16">
        <f>SUM(C28:C36)</f>
        <v>3521149.8</v>
      </c>
      <c r="D27" s="16">
        <f>SUM(D28:D36)</f>
        <v>2330321.04</v>
      </c>
      <c r="E27" s="16">
        <f>D27+C27</f>
        <v>5851470.8399999999</v>
      </c>
      <c r="F27" s="16">
        <f>SUM(F28:F36)</f>
        <v>4721612.4499999993</v>
      </c>
      <c r="G27" s="16">
        <f>SUM(G28:G36)</f>
        <v>4721612.4499999993</v>
      </c>
      <c r="H27" s="16">
        <f t="shared" si="1"/>
        <v>1129858.3900000006</v>
      </c>
    </row>
    <row r="28" spans="2:8" x14ac:dyDescent="0.2">
      <c r="B28" s="9" t="s">
        <v>32</v>
      </c>
      <c r="C28" s="12">
        <f>821500-342855.84</f>
        <v>478644.16</v>
      </c>
      <c r="D28" s="13">
        <v>161000</v>
      </c>
      <c r="E28" s="18">
        <f t="shared" ref="E28:E36" si="2">C28+D28</f>
        <v>639644.15999999992</v>
      </c>
      <c r="F28" s="12">
        <v>340145.65</v>
      </c>
      <c r="G28" s="12">
        <v>340145.65</v>
      </c>
      <c r="H28" s="20">
        <f t="shared" si="1"/>
        <v>299498.50999999989</v>
      </c>
    </row>
    <row r="29" spans="2:8" x14ac:dyDescent="0.2">
      <c r="B29" s="9" t="s">
        <v>33</v>
      </c>
      <c r="C29" s="12">
        <v>92400</v>
      </c>
      <c r="D29" s="13">
        <f>90000+176337.89</f>
        <v>266337.89</v>
      </c>
      <c r="E29" s="18">
        <f t="shared" si="2"/>
        <v>358737.89</v>
      </c>
      <c r="F29" s="12">
        <v>346559.84</v>
      </c>
      <c r="G29" s="12">
        <v>346559.84</v>
      </c>
      <c r="H29" s="20">
        <f t="shared" si="1"/>
        <v>12178.049999999988</v>
      </c>
    </row>
    <row r="30" spans="2:8" ht="12" customHeight="1" x14ac:dyDescent="0.2">
      <c r="B30" s="9" t="s">
        <v>34</v>
      </c>
      <c r="C30" s="12">
        <f>1094037.37+3754</f>
        <v>1097791.3700000001</v>
      </c>
      <c r="D30" s="13">
        <f>75000+170000</f>
        <v>245000</v>
      </c>
      <c r="E30" s="18">
        <f t="shared" si="2"/>
        <v>1342791.37</v>
      </c>
      <c r="F30" s="12">
        <v>1200408.56</v>
      </c>
      <c r="G30" s="12">
        <v>1200408.56</v>
      </c>
      <c r="H30" s="20">
        <f t="shared" si="1"/>
        <v>142382.81000000006</v>
      </c>
    </row>
    <row r="31" spans="2:8" x14ac:dyDescent="0.2">
      <c r="B31" s="9" t="s">
        <v>35</v>
      </c>
      <c r="C31" s="12">
        <v>304000</v>
      </c>
      <c r="D31" s="13">
        <f>140000+18000</f>
        <v>158000</v>
      </c>
      <c r="E31" s="18">
        <f t="shared" si="2"/>
        <v>462000</v>
      </c>
      <c r="F31" s="12">
        <v>323566.45</v>
      </c>
      <c r="G31" s="12">
        <v>323566.45</v>
      </c>
      <c r="H31" s="20">
        <f t="shared" si="1"/>
        <v>138433.54999999999</v>
      </c>
    </row>
    <row r="32" spans="2:8" ht="24" x14ac:dyDescent="0.2">
      <c r="B32" s="9" t="s">
        <v>36</v>
      </c>
      <c r="C32" s="12">
        <f>481500-154775.36</f>
        <v>326724.64</v>
      </c>
      <c r="D32" s="13">
        <v>220000</v>
      </c>
      <c r="E32" s="18">
        <f t="shared" si="2"/>
        <v>546724.64</v>
      </c>
      <c r="F32" s="12">
        <v>676990.8</v>
      </c>
      <c r="G32" s="12">
        <v>676990.8</v>
      </c>
      <c r="H32" s="20">
        <f t="shared" si="1"/>
        <v>-130266.16000000003</v>
      </c>
    </row>
    <row r="33" spans="2:8" x14ac:dyDescent="0.2">
      <c r="B33" s="9" t="s">
        <v>37</v>
      </c>
      <c r="C33" s="12">
        <v>58879.63</v>
      </c>
      <c r="D33" s="13">
        <v>488000</v>
      </c>
      <c r="E33" s="18">
        <f t="shared" si="2"/>
        <v>546879.63</v>
      </c>
      <c r="F33" s="12">
        <v>89520.960000000006</v>
      </c>
      <c r="G33" s="12">
        <v>89520.960000000006</v>
      </c>
      <c r="H33" s="20">
        <f t="shared" si="1"/>
        <v>457358.67</v>
      </c>
    </row>
    <row r="34" spans="2:8" x14ac:dyDescent="0.2">
      <c r="B34" s="9" t="s">
        <v>38</v>
      </c>
      <c r="C34" s="12">
        <v>554500</v>
      </c>
      <c r="D34" s="13">
        <f>81983.15+710000</f>
        <v>791983.15</v>
      </c>
      <c r="E34" s="18">
        <f t="shared" si="2"/>
        <v>1346483.15</v>
      </c>
      <c r="F34" s="12">
        <v>1067863.3899999999</v>
      </c>
      <c r="G34" s="12">
        <v>1067863.3899999999</v>
      </c>
      <c r="H34" s="20">
        <f t="shared" si="1"/>
        <v>278619.76</v>
      </c>
    </row>
    <row r="35" spans="2:8" x14ac:dyDescent="0.2">
      <c r="B35" s="9" t="s">
        <v>39</v>
      </c>
      <c r="C35" s="12">
        <v>568600</v>
      </c>
      <c r="D35" s="13">
        <v>0</v>
      </c>
      <c r="E35" s="18">
        <f t="shared" si="2"/>
        <v>568600</v>
      </c>
      <c r="F35" s="12">
        <v>597463.51</v>
      </c>
      <c r="G35" s="12">
        <v>597463.51</v>
      </c>
      <c r="H35" s="20">
        <f t="shared" si="1"/>
        <v>-28863.510000000009</v>
      </c>
    </row>
    <row r="36" spans="2:8" x14ac:dyDescent="0.2">
      <c r="B36" s="9" t="s">
        <v>40</v>
      </c>
      <c r="C36" s="12">
        <v>39610</v>
      </c>
      <c r="D36" s="13">
        <v>0</v>
      </c>
      <c r="E36" s="18">
        <f t="shared" si="2"/>
        <v>39610</v>
      </c>
      <c r="F36" s="12">
        <v>79093.289999999994</v>
      </c>
      <c r="G36" s="12">
        <v>79093.289999999994</v>
      </c>
      <c r="H36" s="20">
        <f t="shared" si="1"/>
        <v>-39483.289999999994</v>
      </c>
    </row>
    <row r="37" spans="2:8" ht="20.100000000000001" customHeight="1" x14ac:dyDescent="0.2">
      <c r="B37" s="7" t="s">
        <v>41</v>
      </c>
      <c r="C37" s="16">
        <f>SUM(C38:C46)</f>
        <v>93000</v>
      </c>
      <c r="D37" s="16">
        <f>SUM(D38:D46)</f>
        <v>59148.89</v>
      </c>
      <c r="E37" s="16">
        <f>C37+D37</f>
        <v>152148.89000000001</v>
      </c>
      <c r="F37" s="16">
        <f>SUM(F38:F46)</f>
        <v>0</v>
      </c>
      <c r="G37" s="16">
        <f>SUM(G38:G46)</f>
        <v>0</v>
      </c>
      <c r="H37" s="16">
        <f t="shared" si="1"/>
        <v>152148.89000000001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59148.89</v>
      </c>
      <c r="E39" s="18">
        <f t="shared" si="3"/>
        <v>59148.89</v>
      </c>
      <c r="F39" s="12">
        <v>0</v>
      </c>
      <c r="G39" s="12">
        <v>0</v>
      </c>
      <c r="H39" s="20">
        <f t="shared" si="1"/>
        <v>59148.89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93000</v>
      </c>
      <c r="D41" s="13">
        <v>0</v>
      </c>
      <c r="E41" s="18">
        <f t="shared" si="3"/>
        <v>93000</v>
      </c>
      <c r="F41" s="12">
        <v>0</v>
      </c>
      <c r="G41" s="12">
        <v>0</v>
      </c>
      <c r="H41" s="20">
        <f t="shared" ref="H41:H72" si="4">E41-F41</f>
        <v>93000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792000</v>
      </c>
      <c r="E47" s="16">
        <f t="shared" si="3"/>
        <v>792000</v>
      </c>
      <c r="F47" s="16">
        <f>SUM(F48:F56)</f>
        <v>762000</v>
      </c>
      <c r="G47" s="16">
        <f>SUM(G48:G56)</f>
        <v>762000</v>
      </c>
      <c r="H47" s="16">
        <f t="shared" si="4"/>
        <v>30000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792000</v>
      </c>
      <c r="E51" s="18">
        <f t="shared" si="3"/>
        <v>792000</v>
      </c>
      <c r="F51" s="12">
        <v>762000</v>
      </c>
      <c r="G51" s="12">
        <v>762000</v>
      </c>
      <c r="H51" s="20">
        <f t="shared" si="4"/>
        <v>30000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36161772</v>
      </c>
      <c r="D81" s="22">
        <f>SUM(D73,D69,D61,D57,D47,D37,D27,D17,D9)</f>
        <v>6364469.9299999997</v>
      </c>
      <c r="E81" s="22">
        <f>C81+D81</f>
        <v>42526241.93</v>
      </c>
      <c r="F81" s="22">
        <f>SUM(F73,F69,F61,F57,F47,F37,F17,F27,F9)</f>
        <v>43179505.090000004</v>
      </c>
      <c r="G81" s="22">
        <f>SUM(G73,G69,G61,G57,G47,G37,G27,G17,G9)</f>
        <v>43179505.090000004</v>
      </c>
      <c r="H81" s="22">
        <f t="shared" si="5"/>
        <v>-653263.16000000387</v>
      </c>
    </row>
    <row r="83" spans="2:8" s="23" customFormat="1" x14ac:dyDescent="0.2">
      <c r="G83" s="25"/>
    </row>
    <row r="84" spans="2:8" s="23" customFormat="1" x14ac:dyDescent="0.2">
      <c r="D84" s="24"/>
      <c r="F84" s="24"/>
    </row>
    <row r="85" spans="2:8" s="23" customFormat="1" x14ac:dyDescent="0.2"/>
    <row r="86" spans="2:8" s="23" customFormat="1" x14ac:dyDescent="0.2">
      <c r="B86" s="23" t="s">
        <v>88</v>
      </c>
      <c r="D86" s="23" t="s">
        <v>89</v>
      </c>
    </row>
    <row r="87" spans="2:8" s="23" customFormat="1" x14ac:dyDescent="0.2">
      <c r="B87" s="23" t="s">
        <v>90</v>
      </c>
      <c r="D87" s="23" t="s">
        <v>91</v>
      </c>
    </row>
    <row r="88" spans="2:8" s="23" customFormat="1" x14ac:dyDescent="0.2">
      <c r="B88" s="23" t="s">
        <v>92</v>
      </c>
      <c r="D88" s="23" t="s">
        <v>93</v>
      </c>
    </row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PRESUPUESTOS</cp:lastModifiedBy>
  <dcterms:created xsi:type="dcterms:W3CDTF">2019-12-04T16:22:52Z</dcterms:created>
  <dcterms:modified xsi:type="dcterms:W3CDTF">2025-01-28T18:16:37Z</dcterms:modified>
</cp:coreProperties>
</file>